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6" i="1"/>
  <c r="F156"/>
  <c r="F137"/>
  <c r="F138" s="1"/>
  <c r="F118"/>
  <c r="F119" s="1"/>
  <c r="F80"/>
  <c r="F81" s="1"/>
  <c r="F61"/>
  <c r="F62" s="1"/>
  <c r="F42"/>
  <c r="F43" s="1"/>
  <c r="F23"/>
  <c r="F24" s="1"/>
  <c r="F157"/>
  <c r="G42"/>
  <c r="G43" s="1"/>
  <c r="H42"/>
  <c r="I42"/>
  <c r="J42"/>
  <c r="J43" s="1"/>
  <c r="L42"/>
  <c r="H43"/>
  <c r="I43"/>
  <c r="L43"/>
  <c r="B195"/>
  <c r="A195"/>
  <c r="L194"/>
  <c r="J194"/>
  <c r="I194"/>
  <c r="I195" s="1"/>
  <c r="H194"/>
  <c r="H195" s="1"/>
  <c r="G194"/>
  <c r="B185"/>
  <c r="A185"/>
  <c r="L195"/>
  <c r="J195"/>
  <c r="G195"/>
  <c r="F195"/>
  <c r="B176"/>
  <c r="A176"/>
  <c r="L175"/>
  <c r="J175"/>
  <c r="I175"/>
  <c r="H175"/>
  <c r="G175"/>
  <c r="F176"/>
  <c r="B166"/>
  <c r="A166"/>
  <c r="L176"/>
  <c r="I176"/>
  <c r="H176"/>
  <c r="G176"/>
  <c r="B157"/>
  <c r="A157"/>
  <c r="L156"/>
  <c r="J156"/>
  <c r="I156"/>
  <c r="H156"/>
  <c r="G156"/>
  <c r="B147"/>
  <c r="A147"/>
  <c r="L157"/>
  <c r="J157"/>
  <c r="H157"/>
  <c r="G157"/>
  <c r="B138"/>
  <c r="A138"/>
  <c r="L137"/>
  <c r="J137"/>
  <c r="I137"/>
  <c r="H137"/>
  <c r="G137"/>
  <c r="B128"/>
  <c r="A128"/>
  <c r="L138"/>
  <c r="I138"/>
  <c r="H138"/>
  <c r="G138"/>
  <c r="B119"/>
  <c r="A119"/>
  <c r="L118"/>
  <c r="J118"/>
  <c r="I118"/>
  <c r="H118"/>
  <c r="G118"/>
  <c r="B109"/>
  <c r="A109"/>
  <c r="L119"/>
  <c r="J119"/>
  <c r="I119"/>
  <c r="H119"/>
  <c r="G119"/>
  <c r="B100"/>
  <c r="A100"/>
  <c r="L99"/>
  <c r="J99"/>
  <c r="I99"/>
  <c r="I100" s="1"/>
  <c r="H99"/>
  <c r="H100" s="1"/>
  <c r="G99"/>
  <c r="G100" s="1"/>
  <c r="B90"/>
  <c r="A90"/>
  <c r="L100"/>
  <c r="J100"/>
  <c r="B81"/>
  <c r="A81"/>
  <c r="L80"/>
  <c r="J80"/>
  <c r="I80"/>
  <c r="H80"/>
  <c r="G80"/>
  <c r="B71"/>
  <c r="A71"/>
  <c r="L81"/>
  <c r="J81"/>
  <c r="G81"/>
  <c r="B62"/>
  <c r="A62"/>
  <c r="L61"/>
  <c r="J61"/>
  <c r="I61"/>
  <c r="I62" s="1"/>
  <c r="H61"/>
  <c r="G61"/>
  <c r="B52"/>
  <c r="A52"/>
  <c r="L62"/>
  <c r="J62"/>
  <c r="G62"/>
  <c r="B43"/>
  <c r="A43"/>
  <c r="B33"/>
  <c r="A33"/>
  <c r="B24"/>
  <c r="A24"/>
  <c r="L23"/>
  <c r="J23"/>
  <c r="I23"/>
  <c r="I24" s="1"/>
  <c r="H23"/>
  <c r="G23"/>
  <c r="B14"/>
  <c r="A14"/>
  <c r="L24"/>
  <c r="I157" l="1"/>
  <c r="I81"/>
  <c r="H81"/>
  <c r="J176"/>
  <c r="J138"/>
  <c r="H62"/>
  <c r="J24"/>
  <c r="H24"/>
  <c r="G24"/>
  <c r="G196" s="1"/>
  <c r="I196" l="1"/>
  <c r="J196"/>
  <c r="H196"/>
</calcChain>
</file>

<file path=xl/sharedStrings.xml><?xml version="1.0" encoding="utf-8"?>
<sst xmlns="http://schemas.openxmlformats.org/spreadsheetml/2006/main" count="203" uniqueCount="72">
  <si>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</si>
  <si>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</si>
  <si>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</si>
  <si>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</si>
  <si>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</si>
  <si>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</si>
  <si>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</si>
  <si>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</si>
  <si>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</si>
  <si>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</si>
  <si>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</si>
  <si>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</si>
  <si>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</si>
  <si>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</si>
  <si>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</si>
  <si>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</si>
  <si>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</si>
  <si>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</si>
  <si>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</si>
  <si>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</si>
  <si>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</si>
  <si>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</si>
  <si>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</si>
  <si>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</si>
  <si>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</si>
  <si>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</si>
  <si>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</si>
  <si>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</si>
  <si>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</si>
  <si>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</si>
  <si>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</si>
  <si>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</si>
  <si>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</si>
  <si>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Куватская СОШ </t>
  </si>
  <si>
    <t>Директор</t>
  </si>
  <si>
    <t>Хлеб пшеничный</t>
  </si>
  <si>
    <t>пром.вып</t>
  </si>
  <si>
    <t xml:space="preserve">Жаркое по-домашнему </t>
  </si>
  <si>
    <t>Хлеб ржаной</t>
  </si>
  <si>
    <t>Огурец соленый пром.производства</t>
  </si>
  <si>
    <t>Биточки рыбные</t>
  </si>
  <si>
    <t xml:space="preserve">Картофель отварной с маслом сливочным </t>
  </si>
  <si>
    <t>Напиток из плодов шиповника</t>
  </si>
  <si>
    <t>Котлеты рубленные из курицы</t>
  </si>
  <si>
    <t>Каша рисовая рассыпчетая</t>
  </si>
  <si>
    <t>Рагу овощное с мясом</t>
  </si>
  <si>
    <t xml:space="preserve">Компот из смеси сухофруктов </t>
  </si>
  <si>
    <t>Куры отварные</t>
  </si>
  <si>
    <t>Макаронные изделия отварные с маслом сливочным</t>
  </si>
  <si>
    <t xml:space="preserve">Хлеб пшеничный </t>
  </si>
  <si>
    <t>Биточки паровые из гов.с молоч.соусом</t>
  </si>
  <si>
    <t>Капуста тушеная</t>
  </si>
  <si>
    <t>Компот из сухофруктов</t>
  </si>
  <si>
    <t>Рыба, тушенная в томате с овощами</t>
  </si>
  <si>
    <t>Картофельное пюре</t>
  </si>
  <si>
    <t xml:space="preserve">Сок виноградный </t>
  </si>
  <si>
    <t>Икра кабачковая пром. Производства для детского пит.</t>
  </si>
  <si>
    <t>Биточки паровые из говядины с молоч соусом</t>
  </si>
  <si>
    <t>Гуляш из говядины</t>
  </si>
  <si>
    <t>Плов из курицы</t>
  </si>
  <si>
    <t xml:space="preserve">Парилова </t>
  </si>
  <si>
    <t xml:space="preserve">Чай с лимоном, сахаром </t>
  </si>
  <si>
    <t>кукуруза консервированная пром. производства</t>
  </si>
  <si>
    <t>Икра кабачковая пром производства для детского питания</t>
  </si>
  <si>
    <t>Каша рисовая рассыпчатая</t>
  </si>
  <si>
    <t>Кисели из конц. на плодовых или ягодных экстрактах</t>
  </si>
  <si>
    <t>Горошек зеленый консервированный пром. производства</t>
  </si>
  <si>
    <t>Помидор соленый пром. производства</t>
  </si>
  <si>
    <t>Кукуруза консервированная пром. производства</t>
  </si>
  <si>
    <t>Огурец соленый пром. производства</t>
  </si>
  <si>
    <t>Каша гречневая рассыпчатая</t>
  </si>
  <si>
    <t>Кисель из конц. на плодовых или ягодных экстрактах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</si>
</sst>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197" sqref="N19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33</v>
      </c>
      <c r="D1" s="52"/>
      <c r="E1" s="52"/>
      <c r="F1" s="12" t="s">
        <v>16</v>
      </c>
      <c r="G1" s="2" t="s">
        <v>17</v>
      </c>
      <c r="H1" s="53" t="s">
        <v>34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30</v>
      </c>
      <c r="I4" s="47" t="s">
        <v>31</v>
      </c>
      <c r="J4" s="47" t="s">
        <v>32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5">
      <c r="A6" s="20">
        <v>1</v>
      </c>
      <c r="B6" s="21">
        <v>1</v>
      </c>
      <c r="C6" s="22"/>
      <c r="D6" s="5"/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62</v>
      </c>
      <c r="F14" s="43">
        <v>60</v>
      </c>
      <c r="G14" s="43">
        <v>1.23</v>
      </c>
      <c r="H14" s="43">
        <v>1.74</v>
      </c>
      <c r="I14" s="43">
        <v>5.87</v>
      </c>
      <c r="J14" s="43">
        <v>44.16</v>
      </c>
      <c r="K14" s="44" t="s">
        <v>36</v>
      </c>
      <c r="L14" s="43"/>
    </row>
    <row r="15" spans="1:12" ht="1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22</v>
      </c>
      <c r="E16" s="42" t="s">
        <v>37</v>
      </c>
      <c r="F16" s="43">
        <v>240</v>
      </c>
      <c r="G16" s="43">
        <v>22.2</v>
      </c>
      <c r="H16" s="43">
        <v>24.79</v>
      </c>
      <c r="I16" s="43">
        <v>23.67</v>
      </c>
      <c r="J16" s="43">
        <v>404.4</v>
      </c>
      <c r="K16" s="44">
        <v>97</v>
      </c>
      <c r="L16" s="43"/>
    </row>
    <row r="17" spans="1:12" ht="1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24</v>
      </c>
      <c r="E18" s="42" t="s">
        <v>61</v>
      </c>
      <c r="F18" s="43">
        <v>180</v>
      </c>
      <c r="G18" s="43">
        <v>0.11</v>
      </c>
      <c r="H18" s="43">
        <v>1.7999999999999999E-2</v>
      </c>
      <c r="I18" s="43">
        <v>13.68</v>
      </c>
      <c r="J18" s="43">
        <v>45.8</v>
      </c>
      <c r="K18" s="44">
        <v>284</v>
      </c>
      <c r="L18" s="43"/>
    </row>
    <row r="19" spans="1:12" ht="15">
      <c r="A19" s="23"/>
      <c r="B19" s="15"/>
      <c r="C19" s="11"/>
      <c r="D19" s="7" t="s">
        <v>25</v>
      </c>
      <c r="E19" s="42" t="s">
        <v>35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36</v>
      </c>
      <c r="L19" s="43"/>
    </row>
    <row r="20" spans="1:12" ht="15">
      <c r="A20" s="23"/>
      <c r="B20" s="15"/>
      <c r="C20" s="11"/>
      <c r="D20" s="7" t="s">
        <v>26</v>
      </c>
      <c r="E20" s="42" t="s">
        <v>38</v>
      </c>
      <c r="F20" s="43">
        <v>28</v>
      </c>
      <c r="G20" s="43">
        <v>1.84</v>
      </c>
      <c r="H20" s="43">
        <v>0.33</v>
      </c>
      <c r="I20" s="43">
        <v>9.35</v>
      </c>
      <c r="J20" s="43">
        <v>48.52</v>
      </c>
      <c r="K20" s="44" t="s">
        <v>36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27</v>
      </c>
      <c r="E23" s="9"/>
      <c r="F23" s="19">
        <f>F14+F16+F18+F19+F20</f>
        <v>558</v>
      </c>
      <c r="G23" s="19">
        <f t="shared" ref="G23:J23" si="0">SUM(G14:G22)</f>
        <v>29.33</v>
      </c>
      <c r="H23" s="19">
        <f t="shared" si="0"/>
        <v>27.377999999999997</v>
      </c>
      <c r="I23" s="19">
        <f t="shared" si="0"/>
        <v>76.72</v>
      </c>
      <c r="J23" s="19">
        <f t="shared" si="0"/>
        <v>659.78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F23</f>
        <v>558</v>
      </c>
      <c r="G24" s="32">
        <f t="shared" ref="G24:J24" si="2">G13+G23</f>
        <v>29.33</v>
      </c>
      <c r="H24" s="32">
        <f t="shared" si="2"/>
        <v>27.377999999999997</v>
      </c>
      <c r="I24" s="32">
        <f t="shared" si="2"/>
        <v>76.72</v>
      </c>
      <c r="J24" s="32">
        <f t="shared" si="2"/>
        <v>659.78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/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/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20</v>
      </c>
      <c r="D33" s="7" t="s">
        <v>21</v>
      </c>
      <c r="E33" s="42" t="s">
        <v>39</v>
      </c>
      <c r="F33" s="43">
        <v>60</v>
      </c>
      <c r="G33" s="43">
        <v>0.48</v>
      </c>
      <c r="H33" s="43">
        <v>0.06</v>
      </c>
      <c r="I33" s="43">
        <v>1.02</v>
      </c>
      <c r="J33" s="43">
        <v>15</v>
      </c>
      <c r="K33" s="44" t="s">
        <v>36</v>
      </c>
      <c r="L33" s="43"/>
    </row>
    <row r="34" spans="1:12" ht="1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22</v>
      </c>
      <c r="E35" s="42" t="s">
        <v>40</v>
      </c>
      <c r="F35" s="43">
        <v>100</v>
      </c>
      <c r="G35" s="43">
        <v>11.59</v>
      </c>
      <c r="H35" s="43">
        <v>12.27</v>
      </c>
      <c r="I35" s="43">
        <v>10.9</v>
      </c>
      <c r="J35" s="43">
        <v>179.66</v>
      </c>
      <c r="K35" s="44">
        <v>83</v>
      </c>
      <c r="L35" s="43"/>
    </row>
    <row r="36" spans="1:12" ht="15">
      <c r="A36" s="14"/>
      <c r="B36" s="15"/>
      <c r="C36" s="11"/>
      <c r="D36" s="7" t="s">
        <v>23</v>
      </c>
      <c r="E36" s="42" t="s">
        <v>41</v>
      </c>
      <c r="F36" s="43">
        <v>155</v>
      </c>
      <c r="G36" s="43">
        <v>2.85</v>
      </c>
      <c r="H36" s="43">
        <v>4.3099999999999996</v>
      </c>
      <c r="I36" s="43">
        <v>23.01</v>
      </c>
      <c r="J36" s="43">
        <v>142.35</v>
      </c>
      <c r="K36" s="44">
        <v>136</v>
      </c>
      <c r="L36" s="43"/>
    </row>
    <row r="37" spans="1:12" ht="15">
      <c r="A37" s="14"/>
      <c r="B37" s="15"/>
      <c r="C37" s="11"/>
      <c r="D37" s="7" t="s">
        <v>24</v>
      </c>
      <c r="E37" s="42" t="s">
        <v>42</v>
      </c>
      <c r="F37" s="43">
        <v>180</v>
      </c>
      <c r="G37" s="43">
        <v>0.61</v>
      </c>
      <c r="H37" s="43">
        <v>0.25</v>
      </c>
      <c r="I37" s="43">
        <v>18.68</v>
      </c>
      <c r="J37" s="43">
        <v>79.38</v>
      </c>
      <c r="K37" s="44">
        <v>301</v>
      </c>
      <c r="L37" s="43"/>
    </row>
    <row r="38" spans="1:12" ht="15">
      <c r="A38" s="14"/>
      <c r="B38" s="15"/>
      <c r="C38" s="11"/>
      <c r="D38" s="7" t="s">
        <v>25</v>
      </c>
      <c r="E38" s="42" t="s">
        <v>35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36</v>
      </c>
      <c r="L38" s="43"/>
    </row>
    <row r="39" spans="1:12" ht="15">
      <c r="A39" s="14"/>
      <c r="B39" s="15"/>
      <c r="C39" s="11"/>
      <c r="D39" s="7" t="s">
        <v>26</v>
      </c>
      <c r="E39" s="42" t="s">
        <v>38</v>
      </c>
      <c r="F39" s="43">
        <v>28</v>
      </c>
      <c r="G39" s="43">
        <v>1.84</v>
      </c>
      <c r="H39" s="43">
        <v>0.33</v>
      </c>
      <c r="I39" s="43">
        <v>9.35</v>
      </c>
      <c r="J39" s="43">
        <v>48.52</v>
      </c>
      <c r="K39" s="44" t="s">
        <v>36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27</v>
      </c>
      <c r="E42" s="9"/>
      <c r="F42" s="19">
        <f>F33+F35+F36+F37+F38+F39</f>
        <v>573</v>
      </c>
      <c r="G42" s="19">
        <f t="shared" ref="G42" si="4">SUM(G33:G41)</f>
        <v>21.32</v>
      </c>
      <c r="H42" s="19">
        <f t="shared" ref="H42" si="5">SUM(H33:H41)</f>
        <v>17.72</v>
      </c>
      <c r="I42" s="19">
        <f t="shared" ref="I42" si="6">SUM(I33:I41)</f>
        <v>87.109999999999985</v>
      </c>
      <c r="J42" s="19">
        <f t="shared" ref="J42:L42" si="7">SUM(J33:J41)</f>
        <v>581.80999999999995</v>
      </c>
      <c r="K42" s="25"/>
      <c r="L42" s="19">
        <f t="shared" si="7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F42</f>
        <v>573</v>
      </c>
      <c r="G43" s="32">
        <f t="shared" ref="G43" si="8">G32+G42</f>
        <v>21.32</v>
      </c>
      <c r="H43" s="32">
        <f t="shared" ref="H43" si="9">H32+H42</f>
        <v>17.72</v>
      </c>
      <c r="I43" s="32">
        <f t="shared" ref="I43" si="10">I32+I42</f>
        <v>87.109999999999985</v>
      </c>
      <c r="J43" s="32">
        <f t="shared" ref="J43:L43" si="11">J32+J42</f>
        <v>581.80999999999995</v>
      </c>
      <c r="K43" s="32"/>
      <c r="L43" s="32">
        <f t="shared" si="11"/>
        <v>0</v>
      </c>
    </row>
    <row r="44" spans="1:12" ht="15">
      <c r="A44" s="20">
        <v>1</v>
      </c>
      <c r="B44" s="21">
        <v>3</v>
      </c>
      <c r="C44" s="22"/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/>
      <c r="E51" s="9"/>
      <c r="F51" s="19"/>
      <c r="G51" s="19"/>
      <c r="H51" s="19"/>
      <c r="I51" s="19"/>
      <c r="J51" s="19"/>
      <c r="K51" s="25"/>
      <c r="L51" s="19"/>
    </row>
    <row r="52" spans="1:12" ht="25.5">
      <c r="A52" s="26">
        <f>A44</f>
        <v>1</v>
      </c>
      <c r="B52" s="13">
        <f>B44</f>
        <v>3</v>
      </c>
      <c r="C52" s="10" t="s">
        <v>20</v>
      </c>
      <c r="D52" s="7" t="s">
        <v>21</v>
      </c>
      <c r="E52" s="42" t="s">
        <v>63</v>
      </c>
      <c r="F52" s="43">
        <v>60</v>
      </c>
      <c r="G52" s="43">
        <v>0.72</v>
      </c>
      <c r="H52" s="43">
        <v>2.83</v>
      </c>
      <c r="I52" s="43">
        <v>4.62</v>
      </c>
      <c r="J52" s="43">
        <v>46.5</v>
      </c>
      <c r="K52" s="44" t="s">
        <v>36</v>
      </c>
      <c r="L52" s="43"/>
    </row>
    <row r="53" spans="1:12" ht="1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22</v>
      </c>
      <c r="E54" s="42" t="s">
        <v>43</v>
      </c>
      <c r="F54" s="43">
        <v>100</v>
      </c>
      <c r="G54" s="43">
        <v>14.12</v>
      </c>
      <c r="H54" s="43">
        <v>15.07</v>
      </c>
      <c r="I54" s="43">
        <v>13.18</v>
      </c>
      <c r="J54" s="43">
        <v>211.66</v>
      </c>
      <c r="K54" s="44">
        <v>129</v>
      </c>
      <c r="L54" s="43"/>
    </row>
    <row r="55" spans="1:12" ht="15">
      <c r="A55" s="23"/>
      <c r="B55" s="15"/>
      <c r="C55" s="11"/>
      <c r="D55" s="7" t="s">
        <v>23</v>
      </c>
      <c r="E55" s="42" t="s">
        <v>64</v>
      </c>
      <c r="F55" s="43">
        <v>150</v>
      </c>
      <c r="G55" s="43">
        <v>3.63</v>
      </c>
      <c r="H55" s="43">
        <v>4.29</v>
      </c>
      <c r="I55" s="43">
        <v>36.659999999999997</v>
      </c>
      <c r="J55" s="43">
        <v>199.95</v>
      </c>
      <c r="K55" s="44">
        <v>176</v>
      </c>
      <c r="L55" s="43"/>
    </row>
    <row r="56" spans="1:12" ht="15">
      <c r="A56" s="23"/>
      <c r="B56" s="15"/>
      <c r="C56" s="11"/>
      <c r="D56" s="7" t="s">
        <v>24</v>
      </c>
      <c r="E56" s="42" t="s">
        <v>65</v>
      </c>
      <c r="F56" s="43">
        <v>180</v>
      </c>
      <c r="G56" s="43">
        <v>0.38</v>
      </c>
      <c r="H56" s="43">
        <v>0.1</v>
      </c>
      <c r="I56" s="43">
        <v>34.75</v>
      </c>
      <c r="J56" s="43">
        <v>141.84</v>
      </c>
      <c r="K56" s="44">
        <v>305</v>
      </c>
      <c r="L56" s="43"/>
    </row>
    <row r="57" spans="1:12" ht="15">
      <c r="A57" s="23"/>
      <c r="B57" s="15"/>
      <c r="C57" s="11"/>
      <c r="D57" s="7" t="s">
        <v>25</v>
      </c>
      <c r="E57" s="42" t="s">
        <v>35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36</v>
      </c>
      <c r="L57" s="43"/>
    </row>
    <row r="58" spans="1:12" ht="15">
      <c r="A58" s="23"/>
      <c r="B58" s="15"/>
      <c r="C58" s="11"/>
      <c r="D58" s="7" t="s">
        <v>26</v>
      </c>
      <c r="E58" s="42" t="s">
        <v>38</v>
      </c>
      <c r="F58" s="43">
        <v>28</v>
      </c>
      <c r="G58" s="43">
        <v>1.84</v>
      </c>
      <c r="H58" s="43">
        <v>0.33</v>
      </c>
      <c r="I58" s="43">
        <v>9.35</v>
      </c>
      <c r="J58" s="43">
        <v>48.52</v>
      </c>
      <c r="K58" s="44" t="s">
        <v>36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27</v>
      </c>
      <c r="E61" s="9"/>
      <c r="F61" s="19">
        <f>F52+F54+F55+F56+F57+F58</f>
        <v>568</v>
      </c>
      <c r="G61" s="19">
        <f t="shared" ref="G61" si="12">SUM(G52:G60)</f>
        <v>24.639999999999997</v>
      </c>
      <c r="H61" s="19">
        <f t="shared" ref="H61" si="13">SUM(H52:H60)</f>
        <v>23.119999999999997</v>
      </c>
      <c r="I61" s="19">
        <f t="shared" ref="I61" si="14">SUM(I52:I60)</f>
        <v>122.70999999999998</v>
      </c>
      <c r="J61" s="19">
        <f t="shared" ref="J61:L61" si="15">SUM(J52:J60)</f>
        <v>765.36999999999989</v>
      </c>
      <c r="K61" s="25"/>
      <c r="L61" s="19">
        <f t="shared" si="1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568</v>
      </c>
      <c r="G62" s="32">
        <f t="shared" ref="G62" si="16">G51+G61</f>
        <v>24.639999999999997</v>
      </c>
      <c r="H62" s="32">
        <f t="shared" ref="H62" si="17">H51+H61</f>
        <v>23.119999999999997</v>
      </c>
      <c r="I62" s="32">
        <f t="shared" ref="I62" si="18">I51+I61</f>
        <v>122.70999999999998</v>
      </c>
      <c r="J62" s="32">
        <f t="shared" ref="J62:L62" si="19">J51+J61</f>
        <v>765.36999999999989</v>
      </c>
      <c r="K62" s="32"/>
      <c r="L62" s="32">
        <f t="shared" si="19"/>
        <v>0</v>
      </c>
    </row>
    <row r="63" spans="1:12" ht="15">
      <c r="A63" s="20">
        <v>1</v>
      </c>
      <c r="B63" s="21">
        <v>4</v>
      </c>
      <c r="C63" s="22"/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20</v>
      </c>
      <c r="D71" s="7" t="s">
        <v>21</v>
      </c>
      <c r="E71" s="42" t="s">
        <v>66</v>
      </c>
      <c r="F71" s="43">
        <v>60</v>
      </c>
      <c r="G71" s="43">
        <v>1.72</v>
      </c>
      <c r="H71" s="43">
        <v>1.62</v>
      </c>
      <c r="I71" s="43">
        <v>3.42</v>
      </c>
      <c r="J71" s="43">
        <v>15.52</v>
      </c>
      <c r="K71" s="44" t="s">
        <v>36</v>
      </c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22</v>
      </c>
      <c r="E73" s="42" t="s">
        <v>45</v>
      </c>
      <c r="F73" s="43">
        <v>240</v>
      </c>
      <c r="G73" s="43">
        <v>18.079999999999998</v>
      </c>
      <c r="H73" s="43">
        <v>27.01</v>
      </c>
      <c r="I73" s="43">
        <v>17.010000000000002</v>
      </c>
      <c r="J73" s="43">
        <v>259.69</v>
      </c>
      <c r="K73" s="44">
        <v>118</v>
      </c>
      <c r="L73" s="43"/>
    </row>
    <row r="74" spans="1:12" ht="1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24</v>
      </c>
      <c r="E75" s="42" t="s">
        <v>46</v>
      </c>
      <c r="F75" s="43">
        <v>180</v>
      </c>
      <c r="G75" s="43">
        <v>0.7</v>
      </c>
      <c r="H75" s="43">
        <v>4.1000000000000002E-2</v>
      </c>
      <c r="I75" s="43">
        <v>24.86</v>
      </c>
      <c r="J75" s="43">
        <v>103.32</v>
      </c>
      <c r="K75" s="44">
        <v>293</v>
      </c>
      <c r="L75" s="43"/>
    </row>
    <row r="76" spans="1:12" ht="15">
      <c r="A76" s="23"/>
      <c r="B76" s="15"/>
      <c r="C76" s="11"/>
      <c r="D76" s="7" t="s">
        <v>25</v>
      </c>
      <c r="E76" s="42" t="s">
        <v>35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36</v>
      </c>
      <c r="L76" s="43"/>
    </row>
    <row r="77" spans="1:12" ht="15">
      <c r="A77" s="23"/>
      <c r="B77" s="15"/>
      <c r="C77" s="11"/>
      <c r="D77" s="7" t="s">
        <v>26</v>
      </c>
      <c r="E77" s="42" t="s">
        <v>38</v>
      </c>
      <c r="F77" s="43">
        <v>28</v>
      </c>
      <c r="G77" s="43">
        <v>1.84</v>
      </c>
      <c r="H77" s="43">
        <v>0.33</v>
      </c>
      <c r="I77" s="43">
        <v>9.35</v>
      </c>
      <c r="J77" s="43">
        <v>48.52</v>
      </c>
      <c r="K77" s="44" t="s">
        <v>36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27</v>
      </c>
      <c r="E80" s="9"/>
      <c r="F80" s="19">
        <f>F71+F73+F76+F77+F75</f>
        <v>558</v>
      </c>
      <c r="G80" s="19">
        <f t="shared" ref="G80" si="20">SUM(G71:G79)</f>
        <v>26.289999999999996</v>
      </c>
      <c r="H80" s="19">
        <f t="shared" ref="H80" si="21">SUM(H71:H79)</f>
        <v>29.501000000000001</v>
      </c>
      <c r="I80" s="19">
        <f t="shared" ref="I80" si="22">SUM(I71:I79)</f>
        <v>78.789999999999992</v>
      </c>
      <c r="J80" s="19">
        <f t="shared" ref="J80:L80" si="23">SUM(J71:J79)</f>
        <v>543.94999999999993</v>
      </c>
      <c r="K80" s="25"/>
      <c r="L80" s="19">
        <f t="shared" si="23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F80</f>
        <v>558</v>
      </c>
      <c r="G81" s="32">
        <f t="shared" ref="G81" si="24">G70+G80</f>
        <v>26.289999999999996</v>
      </c>
      <c r="H81" s="32">
        <f t="shared" ref="H81" si="25">H70+H80</f>
        <v>29.501000000000001</v>
      </c>
      <c r="I81" s="32">
        <f t="shared" ref="I81" si="26">I70+I80</f>
        <v>78.789999999999992</v>
      </c>
      <c r="J81" s="32">
        <f t="shared" ref="J81:L81" si="27">J70+J80</f>
        <v>543.94999999999993</v>
      </c>
      <c r="K81" s="32"/>
      <c r="L81" s="32">
        <f t="shared" si="27"/>
        <v>0</v>
      </c>
    </row>
    <row r="82" spans="1:12" ht="15">
      <c r="A82" s="20">
        <v>1</v>
      </c>
      <c r="B82" s="21">
        <v>5</v>
      </c>
      <c r="C82" s="22"/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20</v>
      </c>
      <c r="D90" s="7" t="s">
        <v>21</v>
      </c>
      <c r="E90" s="42" t="s">
        <v>67</v>
      </c>
      <c r="F90" s="43">
        <v>60</v>
      </c>
      <c r="G90" s="43">
        <v>0.48</v>
      </c>
      <c r="H90" s="43">
        <v>0.06</v>
      </c>
      <c r="I90" s="43">
        <v>2.1</v>
      </c>
      <c r="J90" s="43">
        <v>12</v>
      </c>
      <c r="K90" s="44" t="s">
        <v>36</v>
      </c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22</v>
      </c>
      <c r="E92" s="42" t="s">
        <v>47</v>
      </c>
      <c r="F92" s="43">
        <v>100</v>
      </c>
      <c r="G92" s="43">
        <v>11.65</v>
      </c>
      <c r="H92" s="43">
        <v>11.66</v>
      </c>
      <c r="I92" s="43">
        <v>3.51</v>
      </c>
      <c r="J92" s="43">
        <v>166</v>
      </c>
      <c r="K92" s="44">
        <v>125</v>
      </c>
      <c r="L92" s="43"/>
    </row>
    <row r="93" spans="1:12" ht="15">
      <c r="A93" s="23"/>
      <c r="B93" s="15"/>
      <c r="C93" s="11"/>
      <c r="D93" s="7" t="s">
        <v>23</v>
      </c>
      <c r="E93" s="42" t="s">
        <v>48</v>
      </c>
      <c r="F93" s="43">
        <v>150</v>
      </c>
      <c r="G93" s="43">
        <v>5.51</v>
      </c>
      <c r="H93" s="43">
        <v>4.51</v>
      </c>
      <c r="I93" s="43">
        <v>26.44</v>
      </c>
      <c r="J93" s="43">
        <v>168.45</v>
      </c>
      <c r="K93" s="44">
        <v>211</v>
      </c>
      <c r="L93" s="43"/>
    </row>
    <row r="94" spans="1:12" ht="15">
      <c r="A94" s="23"/>
      <c r="B94" s="15"/>
      <c r="C94" s="11"/>
      <c r="D94" s="7" t="s">
        <v>24</v>
      </c>
      <c r="E94" s="42" t="s">
        <v>61</v>
      </c>
      <c r="F94" s="43">
        <v>180</v>
      </c>
      <c r="G94" s="43">
        <v>0.11</v>
      </c>
      <c r="H94" s="43">
        <v>1.7999999999999999E-2</v>
      </c>
      <c r="I94" s="43">
        <v>13.68</v>
      </c>
      <c r="J94" s="43">
        <v>45.8</v>
      </c>
      <c r="K94" s="44">
        <v>284</v>
      </c>
      <c r="L94" s="43"/>
    </row>
    <row r="95" spans="1:12" ht="15">
      <c r="A95" s="23"/>
      <c r="B95" s="15"/>
      <c r="C95" s="11"/>
      <c r="D95" s="7" t="s">
        <v>25</v>
      </c>
      <c r="E95" s="42" t="s">
        <v>49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36</v>
      </c>
      <c r="L95" s="43"/>
    </row>
    <row r="96" spans="1:12" ht="15">
      <c r="A96" s="23"/>
      <c r="B96" s="15"/>
      <c r="C96" s="11"/>
      <c r="D96" s="7" t="s">
        <v>26</v>
      </c>
      <c r="E96" s="42" t="s">
        <v>38</v>
      </c>
      <c r="F96" s="43">
        <v>28</v>
      </c>
      <c r="G96" s="43">
        <v>1.84</v>
      </c>
      <c r="H96" s="43">
        <v>0.33</v>
      </c>
      <c r="I96" s="43">
        <v>9.35</v>
      </c>
      <c r="J96" s="43">
        <v>48.52</v>
      </c>
      <c r="K96" s="44" t="s">
        <v>36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27</v>
      </c>
      <c r="E99" s="9"/>
      <c r="F99" s="19">
        <v>588</v>
      </c>
      <c r="G99" s="19">
        <f t="shared" ref="G99" si="28">SUM(G90:G98)</f>
        <v>23.54</v>
      </c>
      <c r="H99" s="19">
        <f t="shared" ref="H99" si="29">SUM(H90:H98)</f>
        <v>17.077999999999999</v>
      </c>
      <c r="I99" s="19">
        <f t="shared" ref="I99" si="30">SUM(I90:I98)</f>
        <v>79.22999999999999</v>
      </c>
      <c r="J99" s="19">
        <f t="shared" ref="J99:L99" si="31">SUM(J90:J98)</f>
        <v>557.66999999999996</v>
      </c>
      <c r="K99" s="25"/>
      <c r="L99" s="19">
        <f t="shared" si="31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v>588</v>
      </c>
      <c r="G100" s="32">
        <f t="shared" ref="G100" si="32">G89+G99</f>
        <v>23.54</v>
      </c>
      <c r="H100" s="32">
        <f t="shared" ref="H100" si="33">H89+H99</f>
        <v>17.077999999999999</v>
      </c>
      <c r="I100" s="32">
        <f t="shared" ref="I100" si="34">I89+I99</f>
        <v>79.22999999999999</v>
      </c>
      <c r="J100" s="32">
        <f t="shared" ref="J100:L100" si="35">J89+J99</f>
        <v>557.66999999999996</v>
      </c>
      <c r="K100" s="32"/>
      <c r="L100" s="32">
        <f t="shared" si="35"/>
        <v>0</v>
      </c>
    </row>
    <row r="101" spans="1:12" ht="15">
      <c r="A101" s="20">
        <v>2</v>
      </c>
      <c r="B101" s="21">
        <v>1</v>
      </c>
      <c r="C101" s="22"/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/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20</v>
      </c>
      <c r="D109" s="7" t="s">
        <v>21</v>
      </c>
      <c r="E109" s="42" t="s">
        <v>68</v>
      </c>
      <c r="F109" s="43">
        <v>60</v>
      </c>
      <c r="G109" s="43">
        <v>1.23</v>
      </c>
      <c r="H109" s="43">
        <v>1.74</v>
      </c>
      <c r="I109" s="43">
        <v>5.87</v>
      </c>
      <c r="J109" s="43">
        <v>44.16</v>
      </c>
      <c r="K109" s="44" t="s">
        <v>36</v>
      </c>
      <c r="L109" s="43"/>
    </row>
    <row r="110" spans="1:12" ht="1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22</v>
      </c>
      <c r="E111" s="42" t="s">
        <v>50</v>
      </c>
      <c r="F111" s="43">
        <v>140</v>
      </c>
      <c r="G111" s="43">
        <v>13.36</v>
      </c>
      <c r="H111" s="43">
        <v>21.78</v>
      </c>
      <c r="I111" s="43">
        <v>11.59</v>
      </c>
      <c r="J111" s="43">
        <v>278.64</v>
      </c>
      <c r="K111" s="44">
        <v>108</v>
      </c>
      <c r="L111" s="43"/>
    </row>
    <row r="112" spans="1:12" ht="15">
      <c r="A112" s="23"/>
      <c r="B112" s="15"/>
      <c r="C112" s="11"/>
      <c r="D112" s="7" t="s">
        <v>23</v>
      </c>
      <c r="E112" s="42" t="s">
        <v>51</v>
      </c>
      <c r="F112" s="43">
        <v>150</v>
      </c>
      <c r="G112" s="43">
        <v>3.09</v>
      </c>
      <c r="H112" s="43">
        <v>4.8499999999999996</v>
      </c>
      <c r="I112" s="43">
        <v>10.78</v>
      </c>
      <c r="J112" s="43">
        <v>112.65</v>
      </c>
      <c r="K112" s="44">
        <v>140</v>
      </c>
      <c r="L112" s="43"/>
    </row>
    <row r="113" spans="1:12" ht="15">
      <c r="A113" s="23"/>
      <c r="B113" s="15"/>
      <c r="C113" s="11"/>
      <c r="D113" s="7" t="s">
        <v>24</v>
      </c>
      <c r="E113" s="42" t="s">
        <v>52</v>
      </c>
      <c r="F113" s="43">
        <v>180</v>
      </c>
      <c r="G113" s="43">
        <v>0.7</v>
      </c>
      <c r="H113" s="43">
        <v>4.1000000000000002E-2</v>
      </c>
      <c r="I113" s="43">
        <v>24.86</v>
      </c>
      <c r="J113" s="43">
        <v>103.32</v>
      </c>
      <c r="K113" s="44">
        <v>293</v>
      </c>
      <c r="L113" s="43"/>
    </row>
    <row r="114" spans="1:12" ht="15">
      <c r="A114" s="23"/>
      <c r="B114" s="15"/>
      <c r="C114" s="11"/>
      <c r="D114" s="7" t="s">
        <v>25</v>
      </c>
      <c r="E114" s="42" t="s">
        <v>35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36</v>
      </c>
      <c r="L114" s="43"/>
    </row>
    <row r="115" spans="1:12" ht="15">
      <c r="A115" s="23"/>
      <c r="B115" s="15"/>
      <c r="C115" s="11"/>
      <c r="D115" s="7" t="s">
        <v>26</v>
      </c>
      <c r="E115" s="42" t="s">
        <v>38</v>
      </c>
      <c r="F115" s="43">
        <v>28</v>
      </c>
      <c r="G115" s="43">
        <v>1.84</v>
      </c>
      <c r="H115" s="43">
        <v>0.33</v>
      </c>
      <c r="I115" s="43">
        <v>9.35</v>
      </c>
      <c r="J115" s="43">
        <v>48.52</v>
      </c>
      <c r="K115" s="44" t="s">
        <v>36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27</v>
      </c>
      <c r="E118" s="9"/>
      <c r="F118" s="19">
        <f>F109+F111+F112+F113+F114+F115</f>
        <v>608</v>
      </c>
      <c r="G118" s="19">
        <f t="shared" ref="G118:J118" si="36">SUM(G109:G117)</f>
        <v>24.169999999999998</v>
      </c>
      <c r="H118" s="19">
        <f t="shared" si="36"/>
        <v>29.240999999999996</v>
      </c>
      <c r="I118" s="19">
        <f t="shared" si="36"/>
        <v>86.6</v>
      </c>
      <c r="J118" s="19">
        <f t="shared" si="36"/>
        <v>704.18999999999994</v>
      </c>
      <c r="K118" s="25"/>
      <c r="L118" s="19">
        <f t="shared" ref="L118" si="3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F118</f>
        <v>608</v>
      </c>
      <c r="G119" s="32">
        <f t="shared" ref="G119" si="38">G108+G118</f>
        <v>24.169999999999998</v>
      </c>
      <c r="H119" s="32">
        <f t="shared" ref="H119" si="39">H108+H118</f>
        <v>29.240999999999996</v>
      </c>
      <c r="I119" s="32">
        <f t="shared" ref="I119" si="40">I108+I118</f>
        <v>86.6</v>
      </c>
      <c r="J119" s="32">
        <f t="shared" ref="J119:L119" si="41">J108+J118</f>
        <v>704.18999999999994</v>
      </c>
      <c r="K119" s="32"/>
      <c r="L119" s="32">
        <f t="shared" si="41"/>
        <v>0</v>
      </c>
    </row>
    <row r="120" spans="1:12" ht="15">
      <c r="A120" s="14">
        <v>2</v>
      </c>
      <c r="B120" s="15">
        <v>2</v>
      </c>
      <c r="C120" s="22"/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/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20</v>
      </c>
      <c r="D128" s="7" t="s">
        <v>21</v>
      </c>
      <c r="E128" s="42" t="s">
        <v>69</v>
      </c>
      <c r="F128" s="43">
        <v>60</v>
      </c>
      <c r="G128" s="43">
        <v>0.48</v>
      </c>
      <c r="H128" s="43">
        <v>0.06</v>
      </c>
      <c r="I128" s="43">
        <v>1.02</v>
      </c>
      <c r="J128" s="43">
        <v>15</v>
      </c>
      <c r="K128" s="44" t="s">
        <v>36</v>
      </c>
      <c r="L128" s="43"/>
    </row>
    <row r="129" spans="1:12" ht="1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22</v>
      </c>
      <c r="E130" s="42" t="s">
        <v>53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>
        <v>80</v>
      </c>
      <c r="L130" s="43"/>
    </row>
    <row r="131" spans="1:12" ht="15">
      <c r="A131" s="14"/>
      <c r="B131" s="15"/>
      <c r="C131" s="11"/>
      <c r="D131" s="7" t="s">
        <v>23</v>
      </c>
      <c r="E131" s="42" t="s">
        <v>54</v>
      </c>
      <c r="F131" s="43">
        <v>150</v>
      </c>
      <c r="G131" s="43">
        <v>3.1</v>
      </c>
      <c r="H131" s="43">
        <v>9.15</v>
      </c>
      <c r="I131" s="43">
        <v>17.98</v>
      </c>
      <c r="J131" s="43">
        <v>172.85</v>
      </c>
      <c r="K131" s="44">
        <v>138</v>
      </c>
      <c r="L131" s="43"/>
    </row>
    <row r="132" spans="1:12" ht="15">
      <c r="A132" s="14"/>
      <c r="B132" s="15"/>
      <c r="C132" s="11"/>
      <c r="D132" s="7" t="s">
        <v>24</v>
      </c>
      <c r="E132" s="42" t="s">
        <v>55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 t="s">
        <v>36</v>
      </c>
      <c r="L132" s="43"/>
    </row>
    <row r="133" spans="1:12" ht="15">
      <c r="A133" s="14"/>
      <c r="B133" s="15"/>
      <c r="C133" s="11"/>
      <c r="D133" s="7" t="s">
        <v>25</v>
      </c>
      <c r="E133" s="42" t="s">
        <v>35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36</v>
      </c>
      <c r="L133" s="43"/>
    </row>
    <row r="134" spans="1:12" ht="15">
      <c r="A134" s="14"/>
      <c r="B134" s="15"/>
      <c r="C134" s="11"/>
      <c r="D134" s="7" t="s">
        <v>26</v>
      </c>
      <c r="E134" s="42" t="s">
        <v>38</v>
      </c>
      <c r="F134" s="43">
        <v>28</v>
      </c>
      <c r="G134" s="43">
        <v>1.84</v>
      </c>
      <c r="H134" s="43">
        <v>0.33</v>
      </c>
      <c r="I134" s="43">
        <v>9.35</v>
      </c>
      <c r="J134" s="43">
        <v>48.52</v>
      </c>
      <c r="K134" s="44" t="s">
        <v>36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27</v>
      </c>
      <c r="E137" s="9"/>
      <c r="F137" s="19">
        <f>F128+F130+F131+F132+F133+F134</f>
        <v>588</v>
      </c>
      <c r="G137" s="19">
        <f t="shared" ref="G137:J137" si="42">SUM(G128:G136)</f>
        <v>19.72</v>
      </c>
      <c r="H137" s="19">
        <f t="shared" si="42"/>
        <v>15.39</v>
      </c>
      <c r="I137" s="19">
        <f t="shared" si="42"/>
        <v>88.9</v>
      </c>
      <c r="J137" s="19">
        <f t="shared" si="42"/>
        <v>594.66999999999996</v>
      </c>
      <c r="K137" s="25"/>
      <c r="L137" s="19">
        <f t="shared" ref="L137" si="43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588</v>
      </c>
      <c r="G138" s="32">
        <f t="shared" ref="G138" si="44">G127+G137</f>
        <v>19.72</v>
      </c>
      <c r="H138" s="32">
        <f t="shared" ref="H138" si="45">H127+H137</f>
        <v>15.39</v>
      </c>
      <c r="I138" s="32">
        <f t="shared" ref="I138" si="46">I127+I137</f>
        <v>88.9</v>
      </c>
      <c r="J138" s="32">
        <f t="shared" ref="J138:L138" si="47">J127+J137</f>
        <v>594.66999999999996</v>
      </c>
      <c r="K138" s="32"/>
      <c r="L138" s="32">
        <f t="shared" si="47"/>
        <v>0</v>
      </c>
    </row>
    <row r="139" spans="1:12" ht="15">
      <c r="A139" s="20">
        <v>2</v>
      </c>
      <c r="B139" s="21">
        <v>3</v>
      </c>
      <c r="C139" s="22"/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20</v>
      </c>
      <c r="D147" s="7" t="s">
        <v>21</v>
      </c>
      <c r="E147" s="42" t="s">
        <v>56</v>
      </c>
      <c r="F147" s="43">
        <v>60</v>
      </c>
      <c r="G147" s="43">
        <v>0.72</v>
      </c>
      <c r="H147" s="43">
        <v>2.83</v>
      </c>
      <c r="I147" s="43">
        <v>4.62</v>
      </c>
      <c r="J147" s="43">
        <v>46.5</v>
      </c>
      <c r="K147" s="44" t="s">
        <v>36</v>
      </c>
      <c r="L147" s="43"/>
    </row>
    <row r="148" spans="1:12" ht="1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57</v>
      </c>
      <c r="F149" s="43">
        <v>140</v>
      </c>
      <c r="G149" s="43">
        <v>13.36</v>
      </c>
      <c r="H149" s="43">
        <v>21.78</v>
      </c>
      <c r="I149" s="43">
        <v>11.59</v>
      </c>
      <c r="J149" s="43">
        <v>278.64999999999998</v>
      </c>
      <c r="K149" s="44">
        <v>108</v>
      </c>
      <c r="L149" s="43"/>
    </row>
    <row r="150" spans="1:12" ht="15">
      <c r="A150" s="23"/>
      <c r="B150" s="15"/>
      <c r="C150" s="11"/>
      <c r="D150" s="7" t="s">
        <v>23</v>
      </c>
      <c r="E150" s="42" t="s">
        <v>44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176</v>
      </c>
      <c r="L150" s="43"/>
    </row>
    <row r="151" spans="1:12" ht="15">
      <c r="A151" s="23"/>
      <c r="B151" s="15"/>
      <c r="C151" s="11"/>
      <c r="D151" s="7" t="s">
        <v>24</v>
      </c>
      <c r="E151" s="42" t="s">
        <v>52</v>
      </c>
      <c r="F151" s="43">
        <v>180</v>
      </c>
      <c r="G151" s="43">
        <v>0.31</v>
      </c>
      <c r="H151" s="43">
        <v>6.8000000000000005E-2</v>
      </c>
      <c r="I151" s="43">
        <v>26.86</v>
      </c>
      <c r="J151" s="43">
        <v>109.98</v>
      </c>
      <c r="K151" s="44">
        <v>293</v>
      </c>
      <c r="L151" s="43"/>
    </row>
    <row r="152" spans="1:12" ht="15">
      <c r="A152" s="23"/>
      <c r="B152" s="15"/>
      <c r="C152" s="11"/>
      <c r="D152" s="7" t="s">
        <v>25</v>
      </c>
      <c r="E152" s="42" t="s">
        <v>35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36</v>
      </c>
      <c r="L152" s="43"/>
    </row>
    <row r="153" spans="1:12" ht="15">
      <c r="A153" s="23"/>
      <c r="B153" s="15"/>
      <c r="C153" s="11"/>
      <c r="D153" s="7" t="s">
        <v>26</v>
      </c>
      <c r="E153" s="42" t="s">
        <v>38</v>
      </c>
      <c r="F153" s="43">
        <v>28</v>
      </c>
      <c r="G153" s="43">
        <v>1.84</v>
      </c>
      <c r="H153" s="43">
        <v>0.33</v>
      </c>
      <c r="I153" s="43">
        <v>9.35</v>
      </c>
      <c r="J153" s="43">
        <v>48.52</v>
      </c>
      <c r="K153" s="44" t="s">
        <v>36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27</v>
      </c>
      <c r="E156" s="9"/>
      <c r="F156" s="19">
        <f>F147+F149+F150+F151+F152+F153</f>
        <v>608</v>
      </c>
      <c r="G156" s="19">
        <f t="shared" ref="G156:J156" si="48">SUM(G147:G155)</f>
        <v>23.83</v>
      </c>
      <c r="H156" s="19">
        <f t="shared" si="48"/>
        <v>30.878</v>
      </c>
      <c r="I156" s="19">
        <f t="shared" si="48"/>
        <v>113.25</v>
      </c>
      <c r="J156" s="19">
        <f t="shared" si="48"/>
        <v>810.24999999999989</v>
      </c>
      <c r="K156" s="25"/>
      <c r="L156" s="19">
        <f t="shared" ref="L156" si="49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F156</f>
        <v>608</v>
      </c>
      <c r="G157" s="32">
        <f t="shared" ref="G157" si="50">G146+G156</f>
        <v>23.83</v>
      </c>
      <c r="H157" s="32">
        <f t="shared" ref="H157" si="51">H146+H156</f>
        <v>30.878</v>
      </c>
      <c r="I157" s="32">
        <f t="shared" ref="I157" si="52">I146+I156</f>
        <v>113.25</v>
      </c>
      <c r="J157" s="32">
        <f t="shared" ref="J157:L157" si="53">J146+J156</f>
        <v>810.24999999999989</v>
      </c>
      <c r="K157" s="32"/>
      <c r="L157" s="32">
        <f t="shared" si="53"/>
        <v>0</v>
      </c>
    </row>
    <row r="158" spans="1:12" ht="15">
      <c r="A158" s="20">
        <v>2</v>
      </c>
      <c r="B158" s="21">
        <v>4</v>
      </c>
      <c r="C158" s="22"/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20</v>
      </c>
      <c r="D166" s="7" t="s">
        <v>21</v>
      </c>
      <c r="E166" s="42" t="s">
        <v>67</v>
      </c>
      <c r="F166" s="43">
        <v>60</v>
      </c>
      <c r="G166" s="43">
        <v>0.48</v>
      </c>
      <c r="H166" s="43">
        <v>0.06</v>
      </c>
      <c r="I166" s="43">
        <v>2.1</v>
      </c>
      <c r="J166" s="43">
        <v>12</v>
      </c>
      <c r="K166" s="44" t="s">
        <v>36</v>
      </c>
      <c r="L166" s="43"/>
    </row>
    <row r="167" spans="1:12" ht="1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22</v>
      </c>
      <c r="E168" s="42" t="s">
        <v>58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96</v>
      </c>
      <c r="L168" s="43"/>
    </row>
    <row r="169" spans="1:12" ht="15">
      <c r="A169" s="23"/>
      <c r="B169" s="15"/>
      <c r="C169" s="11"/>
      <c r="D169" s="7" t="s">
        <v>23</v>
      </c>
      <c r="E169" s="42" t="s">
        <v>70</v>
      </c>
      <c r="F169" s="43">
        <v>150</v>
      </c>
      <c r="G169" s="43">
        <v>8.59</v>
      </c>
      <c r="H169" s="43">
        <v>6.09</v>
      </c>
      <c r="I169" s="43">
        <v>38.64</v>
      </c>
      <c r="J169" s="43">
        <v>243.75</v>
      </c>
      <c r="K169" s="44">
        <v>172</v>
      </c>
      <c r="L169" s="43"/>
    </row>
    <row r="170" spans="1:12" ht="15">
      <c r="A170" s="23"/>
      <c r="B170" s="15"/>
      <c r="C170" s="11"/>
      <c r="D170" s="7" t="s">
        <v>24</v>
      </c>
      <c r="E170" s="42" t="s">
        <v>52</v>
      </c>
      <c r="F170" s="43">
        <v>180</v>
      </c>
      <c r="G170" s="43">
        <v>0.31</v>
      </c>
      <c r="H170" s="43">
        <v>0.09</v>
      </c>
      <c r="I170" s="43">
        <v>21.24</v>
      </c>
      <c r="J170" s="43">
        <v>88.56</v>
      </c>
      <c r="K170" s="44">
        <v>293</v>
      </c>
      <c r="L170" s="43"/>
    </row>
    <row r="171" spans="1:12" ht="15">
      <c r="A171" s="23"/>
      <c r="B171" s="15"/>
      <c r="C171" s="11"/>
      <c r="D171" s="7" t="s">
        <v>25</v>
      </c>
      <c r="E171" s="42" t="s">
        <v>35</v>
      </c>
      <c r="F171" s="43">
        <v>50</v>
      </c>
      <c r="G171" s="43">
        <v>3.95</v>
      </c>
      <c r="H171" s="43">
        <v>5</v>
      </c>
      <c r="I171" s="43">
        <v>24.15</v>
      </c>
      <c r="J171" s="43">
        <v>116.9</v>
      </c>
      <c r="K171" s="44" t="s">
        <v>36</v>
      </c>
      <c r="L171" s="43"/>
    </row>
    <row r="172" spans="1:12" ht="15">
      <c r="A172" s="23"/>
      <c r="B172" s="15"/>
      <c r="C172" s="11"/>
      <c r="D172" s="7" t="s">
        <v>26</v>
      </c>
      <c r="E172" s="42" t="s">
        <v>38</v>
      </c>
      <c r="F172" s="43">
        <v>28</v>
      </c>
      <c r="G172" s="43">
        <v>1.84</v>
      </c>
      <c r="H172" s="43">
        <v>0.33</v>
      </c>
      <c r="I172" s="43">
        <v>9.35</v>
      </c>
      <c r="J172" s="43">
        <v>48.52</v>
      </c>
      <c r="K172" s="44" t="s">
        <v>36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27</v>
      </c>
      <c r="E175" s="9"/>
      <c r="F175" s="19">
        <v>568</v>
      </c>
      <c r="G175" s="19">
        <f t="shared" ref="G175:J175" si="54">SUM(G166:G174)</f>
        <v>29.72</v>
      </c>
      <c r="H175" s="19">
        <f t="shared" si="54"/>
        <v>28.359999999999996</v>
      </c>
      <c r="I175" s="19">
        <f t="shared" si="54"/>
        <v>98.37</v>
      </c>
      <c r="J175" s="19">
        <f t="shared" si="54"/>
        <v>730.7299999999999</v>
      </c>
      <c r="K175" s="25"/>
      <c r="L175" s="19">
        <f t="shared" ref="L175" si="55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568</v>
      </c>
      <c r="G176" s="32">
        <f t="shared" ref="G176" si="56">G165+G175</f>
        <v>29.72</v>
      </c>
      <c r="H176" s="32">
        <f t="shared" ref="H176" si="57">H165+H175</f>
        <v>28.359999999999996</v>
      </c>
      <c r="I176" s="32">
        <f t="shared" ref="I176" si="58">I165+I175</f>
        <v>98.37</v>
      </c>
      <c r="J176" s="32">
        <f t="shared" ref="J176:L176" si="59">J165+J175</f>
        <v>730.7299999999999</v>
      </c>
      <c r="K176" s="32"/>
      <c r="L176" s="32">
        <f t="shared" si="59"/>
        <v>0</v>
      </c>
    </row>
    <row r="177" spans="1:12" ht="15">
      <c r="A177" s="20">
        <v>2</v>
      </c>
      <c r="B177" s="21">
        <v>5</v>
      </c>
      <c r="C177" s="22"/>
      <c r="D177" s="5"/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/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20</v>
      </c>
      <c r="D185" s="7" t="s">
        <v>21</v>
      </c>
      <c r="E185" s="42" t="s">
        <v>69</v>
      </c>
      <c r="F185" s="43">
        <v>60</v>
      </c>
      <c r="G185" s="43">
        <v>0.48</v>
      </c>
      <c r="H185" s="43">
        <v>0.06</v>
      </c>
      <c r="I185" s="43">
        <v>1.02</v>
      </c>
      <c r="J185" s="43">
        <v>15</v>
      </c>
      <c r="K185" s="44" t="s">
        <v>36</v>
      </c>
      <c r="L185" s="43"/>
    </row>
    <row r="186" spans="1:12" ht="1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22</v>
      </c>
      <c r="E187" s="42" t="s">
        <v>59</v>
      </c>
      <c r="F187" s="43">
        <v>200</v>
      </c>
      <c r="G187" s="43">
        <v>15.25</v>
      </c>
      <c r="H187" s="43">
        <v>9.42</v>
      </c>
      <c r="I187" s="43">
        <v>32.159999999999997</v>
      </c>
      <c r="J187" s="43">
        <v>274.8</v>
      </c>
      <c r="K187" s="44">
        <v>132</v>
      </c>
      <c r="L187" s="43"/>
    </row>
    <row r="188" spans="1:12" ht="15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24</v>
      </c>
      <c r="E189" s="42" t="s">
        <v>71</v>
      </c>
      <c r="F189" s="43">
        <v>180</v>
      </c>
      <c r="G189" s="43">
        <v>0.38</v>
      </c>
      <c r="H189" s="43">
        <v>0.1</v>
      </c>
      <c r="I189" s="43">
        <v>34.75</v>
      </c>
      <c r="J189" s="43">
        <v>141.84</v>
      </c>
      <c r="K189" s="44">
        <v>305</v>
      </c>
      <c r="L189" s="43"/>
    </row>
    <row r="190" spans="1:12" ht="15">
      <c r="A190" s="23"/>
      <c r="B190" s="15"/>
      <c r="C190" s="11"/>
      <c r="D190" s="7" t="s">
        <v>25</v>
      </c>
      <c r="E190" s="42" t="s">
        <v>35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36</v>
      </c>
      <c r="L190" s="43"/>
    </row>
    <row r="191" spans="1:12" ht="15">
      <c r="A191" s="23"/>
      <c r="B191" s="15"/>
      <c r="C191" s="11"/>
      <c r="D191" s="7" t="s">
        <v>26</v>
      </c>
      <c r="E191" s="42" t="s">
        <v>38</v>
      </c>
      <c r="F191" s="43">
        <v>28</v>
      </c>
      <c r="G191" s="43">
        <v>1.84</v>
      </c>
      <c r="H191" s="43">
        <v>0.33</v>
      </c>
      <c r="I191" s="43">
        <v>9.35</v>
      </c>
      <c r="J191" s="43">
        <v>48.52</v>
      </c>
      <c r="K191" s="44" t="s">
        <v>36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27</v>
      </c>
      <c r="E194" s="9"/>
      <c r="F194" s="19">
        <v>518</v>
      </c>
      <c r="G194" s="19">
        <f t="shared" ref="G194:J194" si="60">SUM(G185:G193)</f>
        <v>21.9</v>
      </c>
      <c r="H194" s="19">
        <f t="shared" si="60"/>
        <v>10.41</v>
      </c>
      <c r="I194" s="19">
        <f t="shared" si="60"/>
        <v>101.43</v>
      </c>
      <c r="J194" s="19">
        <f t="shared" si="60"/>
        <v>597.05999999999995</v>
      </c>
      <c r="K194" s="25"/>
      <c r="L194" s="19">
        <f t="shared" ref="L194" si="61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518</v>
      </c>
      <c r="G195" s="32">
        <f t="shared" ref="G195" si="62">G184+G194</f>
        <v>21.9</v>
      </c>
      <c r="H195" s="32">
        <f t="shared" ref="H195" si="63">H184+H194</f>
        <v>10.41</v>
      </c>
      <c r="I195" s="32">
        <f t="shared" ref="I195" si="64">I184+I194</f>
        <v>101.43</v>
      </c>
      <c r="J195" s="32">
        <f t="shared" ref="J195:L195" si="65">J184+J194</f>
        <v>597.05999999999995</v>
      </c>
      <c r="K195" s="32"/>
      <c r="L195" s="32">
        <f t="shared" si="65"/>
        <v>0</v>
      </c>
    </row>
    <row r="196" spans="1:12">
      <c r="A196" s="27"/>
      <c r="B196" s="28"/>
      <c r="C196" s="56" t="s">
        <v>5</v>
      </c>
      <c r="D196" s="56"/>
      <c r="E196" s="56"/>
      <c r="F196" s="34">
        <f>F24+F43+F62+F81+F100+F119+F138+F157+F176+F195</f>
        <v>5735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24.445999999999998</v>
      </c>
      <c r="H196" s="34">
        <f t="shared" si="66"/>
        <v>22.907599999999995</v>
      </c>
      <c r="I196" s="34">
        <f t="shared" si="66"/>
        <v>93.310999999999993</v>
      </c>
      <c r="J196" s="34">
        <f t="shared" si="66"/>
        <v>654.548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2025-02-04T01:34:05Z</cp:lastPrinted>
  <dcterms:created xsi:type="dcterms:W3CDTF">2022-05-16T14:23:56Z</dcterms:created>
  <dcterms:modified xsi:type="dcterms:W3CDTF">2025-02-10T08:47:44Z</dcterms:modified>
</cp:coreProperties>
</file>